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440" windowWidth="12630" windowHeight="9510" activeTab="0"/>
  </bookViews>
  <sheets>
    <sheet name="Permit Fees" sheetId="1" r:id="rId1"/>
  </sheets>
  <definedNames>
    <definedName name="permit_cost">'Permit Fees'!$C$13</definedName>
    <definedName name="_xlnm.Print_Area" localSheetId="0">'Permit Fees'!$B$1:$G$57</definedName>
    <definedName name="valuation">'Permit Fees'!$C$12</definedName>
    <definedName name="valuation_to_nearest_dollar">'Permit Fees'!$C$62</definedName>
    <definedName name="value">'Permit Fees'!$B$54:$F$61</definedName>
  </definedNames>
  <calcPr fullCalcOnLoad="1"/>
</workbook>
</file>

<file path=xl/sharedStrings.xml><?xml version="1.0" encoding="utf-8"?>
<sst xmlns="http://schemas.openxmlformats.org/spreadsheetml/2006/main" count="51" uniqueCount="49">
  <si>
    <t>$501.00 to $2,000.00</t>
  </si>
  <si>
    <t xml:space="preserve">      Plus, for each additional $1,000.00 or fraction thereof, to and including $1,000,000.00</t>
  </si>
  <si>
    <t xml:space="preserve">      For the first $1,000,000.00</t>
  </si>
  <si>
    <t xml:space="preserve">      Plus, for each additional $1,000.00 or fraction thereof</t>
  </si>
  <si>
    <t>Total Valuation</t>
  </si>
  <si>
    <t>Fee</t>
  </si>
  <si>
    <t>$2,001.00 to $25,000.00</t>
  </si>
  <si>
    <t xml:space="preserve">      For the first $25,000.00</t>
  </si>
  <si>
    <t xml:space="preserve">      Plus, for each additional $1,000.00 or fraction thereof, to and including $25,000.00</t>
  </si>
  <si>
    <t>$25,001.00 to $50,000.00</t>
  </si>
  <si>
    <t xml:space="preserve">      For the first $50,000.00</t>
  </si>
  <si>
    <t xml:space="preserve">      Plus, for each additional $1,000.00 or fraction thereof, to and including $100,000.00</t>
  </si>
  <si>
    <t>$50,001.00 to $100,000.00</t>
  </si>
  <si>
    <t xml:space="preserve">      For the first $500.00</t>
  </si>
  <si>
    <t xml:space="preserve">      Plus, for each additional $1,000.00 or fraction thereof, to and including $50,000.00</t>
  </si>
  <si>
    <t>$100,001.00 to $500,000.00</t>
  </si>
  <si>
    <t xml:space="preserve">      For the first $100,000.00</t>
  </si>
  <si>
    <t xml:space="preserve">      Plus, for each additional $1,000.00 or fraction thereof, to and including $500,000.00</t>
  </si>
  <si>
    <t>$500,001.00 to $1,000,000.00</t>
  </si>
  <si>
    <t xml:space="preserve">      For the first $500,000.00</t>
  </si>
  <si>
    <t xml:space="preserve">      For the first $2,000.00</t>
  </si>
  <si>
    <t>Total</t>
  </si>
  <si>
    <t>Column</t>
  </si>
  <si>
    <t>$1.00 to $500.00</t>
  </si>
  <si>
    <t>$1,000,001.00 and over:</t>
  </si>
  <si>
    <t xml:space="preserve">      Plus, for each additional $100.00 or fraction thereof, to and including $2,000.00</t>
  </si>
  <si>
    <t>INCLUDING Mechanical, Electrical &amp; Plumbing (MEP)</t>
  </si>
  <si>
    <t>OTHER INSPECTIONS AND FEES:</t>
  </si>
  <si>
    <t>*Or the total hourly cost to the jurisdiction, whichever is the greatest. This cost shall include supervision,</t>
  </si>
  <si>
    <t>overhead, equipment, hourly wages and fringe benefits of the employees involved.</t>
  </si>
  <si>
    <t>**Actual costs include administrative and overhead costs.</t>
  </si>
  <si>
    <t>Permit</t>
  </si>
  <si>
    <t>65% Review</t>
  </si>
  <si>
    <t>Valuation Column</t>
  </si>
  <si>
    <t>Fee Column</t>
  </si>
  <si>
    <t>ROUNDED VALUATION UP</t>
  </si>
  <si>
    <t>TO NEAREST EVEN DOLLAR</t>
  </si>
  <si>
    <t xml:space="preserve">FEE SCHEDULE </t>
  </si>
  <si>
    <t xml:space="preserve"> BUILDING VALUATION:</t>
  </si>
  <si>
    <t>Double click and enter the valuatiion</t>
  </si>
  <si>
    <t>Building (including mechanical, electrical &amp; plumbing) permit fees are as follows:</t>
  </si>
  <si>
    <t>1. Inspections outside of normal business hours $47.00 per hour* (minimum charge – two hours)</t>
  </si>
  <si>
    <t xml:space="preserve"> </t>
  </si>
  <si>
    <r>
      <rPr>
        <b/>
        <i/>
        <sz val="10"/>
        <rFont val="Arial"/>
        <family val="2"/>
      </rPr>
      <t xml:space="preserve">Payment of fees. </t>
    </r>
    <r>
      <rPr>
        <sz val="10"/>
        <rFont val="Arial"/>
        <family val="2"/>
      </rPr>
      <t xml:space="preserve"> A permit shall not be valid until the fees prescribed by law have been paid.  Nor shall an amendment to a prmit be released until the additional fee, if any, has been paid.                                                                                                                   </t>
    </r>
    <r>
      <rPr>
        <b/>
        <i/>
        <sz val="10"/>
        <rFont val="Arial"/>
        <family val="2"/>
      </rPr>
      <t>Schedule of permit fees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 On buildings, structures, electrical, gas, mechanical, and plumbing systems or alterations requiring a permit, a fee for each permit shall be paid as required, in accordance with the schedule as established by the applicable governing authority.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Building permit valuations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 Building permit valuation shall include total value of the work for which a permit is being issued, such as electrical, gas, mechanical, plumbing equipment and other permanent systems, including material and labor.</t>
    </r>
  </si>
  <si>
    <t>2. For use of outside consultants for plan checking and inspections, or both Actual Costs**</t>
  </si>
  <si>
    <t xml:space="preserve">ESTIMATED Permit Cost: </t>
  </si>
  <si>
    <t xml:space="preserve">(Additional fees may be applicable) </t>
  </si>
  <si>
    <t xml:space="preserve">3. Sewer and water service fee of $350.00 fee per unit.  </t>
  </si>
  <si>
    <t>Calculation for Commercial &amp; Residential Building Permit Fees (Estimate Only)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</si>
</sst>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50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2"/>
      <color rgb="FFFF0000"/>
      <name val="Arial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4" xfId="0" applyFont="1" applyFill="1" applyBorder="1" applyAlignment="1">
      <alignment horizontal="right"/>
    </xf>
    <xf numFmtId="164" fontId="0" fillId="33" borderId="15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 quotePrefix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165" fontId="5" fillId="0" borderId="0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65" fontId="2" fillId="34" borderId="21" xfId="0" applyNumberFormat="1" applyFont="1" applyFill="1" applyBorder="1" applyAlignment="1" quotePrefix="1">
      <alignment horizont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33" borderId="14" xfId="0" applyFont="1" applyFill="1" applyBorder="1" applyAlignment="1">
      <alignment horizontal="right"/>
    </xf>
    <xf numFmtId="165" fontId="9" fillId="34" borderId="21" xfId="0" applyNumberFormat="1" applyFont="1" applyFill="1" applyBorder="1" applyAlignment="1" applyProtection="1">
      <alignment horizontal="center"/>
      <protection locked="0"/>
    </xf>
    <xf numFmtId="165" fontId="5" fillId="35" borderId="14" xfId="0" applyNumberFormat="1" applyFont="1" applyFill="1" applyBorder="1" applyAlignment="1" applyProtection="1">
      <alignment/>
      <protection hidden="1"/>
    </xf>
    <xf numFmtId="165" fontId="0" fillId="35" borderId="0" xfId="0" applyNumberFormat="1" applyFill="1" applyBorder="1" applyAlignment="1" applyProtection="1">
      <alignment/>
      <protection hidden="1"/>
    </xf>
    <xf numFmtId="165" fontId="5" fillId="35" borderId="0" xfId="0" applyNumberFormat="1" applyFont="1" applyFill="1" applyBorder="1" applyAlignment="1" applyProtection="1">
      <alignment/>
      <protection hidden="1"/>
    </xf>
    <xf numFmtId="0" fontId="0" fillId="35" borderId="13" xfId="0" applyFill="1" applyBorder="1" applyAlignment="1" applyProtection="1">
      <alignment/>
      <protection hidden="1"/>
    </xf>
    <xf numFmtId="165" fontId="5" fillId="35" borderId="22" xfId="0" applyNumberFormat="1" applyFont="1" applyFill="1" applyBorder="1" applyAlignment="1" applyProtection="1">
      <alignment/>
      <protection hidden="1"/>
    </xf>
    <xf numFmtId="165" fontId="0" fillId="35" borderId="23" xfId="0" applyNumberFormat="1" applyFill="1" applyBorder="1" applyAlignment="1" applyProtection="1">
      <alignment/>
      <protection hidden="1"/>
    </xf>
    <xf numFmtId="165" fontId="5" fillId="35" borderId="23" xfId="0" applyNumberFormat="1" applyFont="1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/>
      <protection hidden="1"/>
    </xf>
    <xf numFmtId="0" fontId="2" fillId="35" borderId="14" xfId="0" applyFont="1" applyFill="1" applyBorder="1" applyAlignment="1" applyProtection="1">
      <alignment/>
      <protection hidden="1"/>
    </xf>
    <xf numFmtId="165" fontId="2" fillId="34" borderId="21" xfId="0" applyNumberFormat="1" applyFont="1" applyFill="1" applyBorder="1" applyAlignment="1" applyProtection="1">
      <alignment horizontal="right"/>
      <protection hidden="1"/>
    </xf>
    <xf numFmtId="0" fontId="0" fillId="35" borderId="0" xfId="0" applyFill="1" applyBorder="1" applyAlignment="1" applyProtection="1">
      <alignment horizontal="right"/>
      <protection hidden="1"/>
    </xf>
    <xf numFmtId="9" fontId="0" fillId="35" borderId="0" xfId="0" applyNumberFormat="1" applyFill="1" applyBorder="1" applyAlignment="1" applyProtection="1">
      <alignment horizontal="right"/>
      <protection hidden="1"/>
    </xf>
    <xf numFmtId="0" fontId="2" fillId="35" borderId="25" xfId="0" applyFont="1" applyFill="1" applyBorder="1" applyAlignment="1" applyProtection="1">
      <alignment/>
      <protection hidden="1"/>
    </xf>
    <xf numFmtId="0" fontId="0" fillId="35" borderId="15" xfId="0" applyFill="1" applyBorder="1" applyAlignment="1" applyProtection="1">
      <alignment horizontal="right"/>
      <protection hidden="1"/>
    </xf>
    <xf numFmtId="0" fontId="0" fillId="35" borderId="16" xfId="0" applyFill="1" applyBorder="1" applyAlignment="1" applyProtection="1">
      <alignment/>
      <protection hidden="1"/>
    </xf>
    <xf numFmtId="0" fontId="1" fillId="33" borderId="0" xfId="0" applyFont="1" applyFill="1" applyBorder="1" applyAlignment="1">
      <alignment/>
    </xf>
    <xf numFmtId="0" fontId="10" fillId="33" borderId="25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48" fillId="33" borderId="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1"/>
    </xf>
    <xf numFmtId="0" fontId="3" fillId="33" borderId="13" xfId="0" applyFont="1" applyFill="1" applyBorder="1" applyAlignment="1">
      <alignment horizontal="left" indent="1"/>
    </xf>
    <xf numFmtId="0" fontId="9" fillId="35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23" xfId="0" applyFont="1" applyBorder="1" applyAlignment="1">
      <alignment horizontal="center" wrapText="1"/>
    </xf>
    <xf numFmtId="0" fontId="2" fillId="0" borderId="30" xfId="0" applyFont="1" applyBorder="1" applyAlignment="1" quotePrefix="1">
      <alignment horizontal="left"/>
    </xf>
    <xf numFmtId="0" fontId="2" fillId="0" borderId="31" xfId="0" applyFont="1" applyBorder="1" applyAlignment="1" quotePrefix="1">
      <alignment horizontal="left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33" xfId="0" applyFont="1" applyBorder="1" applyAlignment="1" quotePrefix="1">
      <alignment horizontal="left"/>
    </xf>
    <xf numFmtId="0" fontId="2" fillId="0" borderId="34" xfId="0" applyFont="1" applyBorder="1" applyAlignment="1" quotePrefix="1">
      <alignment horizontal="left"/>
    </xf>
    <xf numFmtId="0" fontId="0" fillId="33" borderId="14" xfId="0" applyFill="1" applyBorder="1" applyAlignment="1">
      <alignment horizontal="left" indent="1"/>
    </xf>
    <xf numFmtId="0" fontId="0" fillId="33" borderId="0" xfId="0" applyFill="1" applyBorder="1" applyAlignment="1">
      <alignment horizontal="left" indent="1"/>
    </xf>
    <xf numFmtId="0" fontId="0" fillId="33" borderId="13" xfId="0" applyFill="1" applyBorder="1" applyAlignment="1">
      <alignment horizontal="left" indent="1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1333500</xdr:colOff>
      <xdr:row>10</xdr:row>
      <xdr:rowOff>152400</xdr:rowOff>
    </xdr:from>
    <xdr:to>
      <xdr:col>3</xdr:col>
      <xdr:colOff>133350</xdr:colOff>
      <xdr:row>11</xdr:row>
      <xdr:rowOff>95250</xdr:rowOff>
    </xdr:to>
    <xdr:sp>
      <xdr:nvSpPr>
        <xdr:cNvPr id="1" name="Line 2"/>
        <xdr:cNvSpPr>
          <a:spLocks/>
        </xdr:cNvSpPr>
      </xdr:nvSpPr>
      <xdr:spPr>
        <a:xfrm flipH="1">
          <a:off x="3362325" y="1847850"/>
          <a:ext cx="371475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showZeros="0" tabSelected="1" view="pageLayout" workbookViewId="0" topLeftCell="A1">
      <selection activeCell="A1" sqref="A1:G1"/>
    </sheetView>
  </sheetViews>
  <sheetFormatPr defaultColWidth="9.140625" defaultRowHeight="12.75"/>
  <cols>
    <col min="1" max="1" width="1.7109375" style="0" customWidth="1"/>
    <col min="2" max="2" width="28.7109375" style="0" customWidth="1"/>
    <col min="3" max="3" width="23.57421875" style="0" bestFit="1" customWidth="1"/>
    <col min="4" max="4" width="12.7109375" style="0" customWidth="1"/>
    <col min="5" max="5" width="15.57421875" style="0" customWidth="1"/>
    <col min="6" max="7" width="12.7109375" style="0" customWidth="1"/>
    <col min="8" max="8" width="1.7109375" style="0" customWidth="1"/>
    <col min="9" max="9" width="12.7109375" style="0" customWidth="1"/>
  </cols>
  <sheetData>
    <row r="1" spans="1:7" ht="18">
      <c r="A1" s="71" t="s">
        <v>48</v>
      </c>
      <c r="B1" s="63"/>
      <c r="C1" s="63"/>
      <c r="D1" s="63"/>
      <c r="E1" s="63"/>
      <c r="F1" s="63"/>
      <c r="G1" s="63"/>
    </row>
    <row r="2" spans="2:7" ht="12.75" customHeight="1">
      <c r="B2" s="64" t="s">
        <v>43</v>
      </c>
      <c r="C2" s="65"/>
      <c r="D2" s="65"/>
      <c r="E2" s="65"/>
      <c r="F2" s="65"/>
      <c r="G2" s="65"/>
    </row>
    <row r="3" spans="2:7" ht="12.75">
      <c r="B3" s="65"/>
      <c r="C3" s="65"/>
      <c r="D3" s="65"/>
      <c r="E3" s="65"/>
      <c r="F3" s="65"/>
      <c r="G3" s="65"/>
    </row>
    <row r="4" spans="2:7" ht="12.75">
      <c r="B4" s="65"/>
      <c r="C4" s="65"/>
      <c r="D4" s="65"/>
      <c r="E4" s="65"/>
      <c r="F4" s="65"/>
      <c r="G4" s="65"/>
    </row>
    <row r="5" spans="2:7" ht="12.75">
      <c r="B5" s="65"/>
      <c r="C5" s="65"/>
      <c r="D5" s="65"/>
      <c r="E5" s="65"/>
      <c r="F5" s="65"/>
      <c r="G5" s="65"/>
    </row>
    <row r="6" spans="2:7" ht="12.75">
      <c r="B6" s="65"/>
      <c r="C6" s="65"/>
      <c r="D6" s="65"/>
      <c r="E6" s="65"/>
      <c r="F6" s="65"/>
      <c r="G6" s="65"/>
    </row>
    <row r="7" spans="2:7" ht="12.75">
      <c r="B7" s="65"/>
      <c r="C7" s="65"/>
      <c r="D7" s="65"/>
      <c r="E7" s="65"/>
      <c r="F7" s="65"/>
      <c r="G7" s="65"/>
    </row>
    <row r="8" spans="2:7" ht="12.75">
      <c r="B8" s="65"/>
      <c r="C8" s="65"/>
      <c r="D8" s="65"/>
      <c r="E8" s="65"/>
      <c r="F8" s="65"/>
      <c r="G8" s="65"/>
    </row>
    <row r="9" spans="2:7" ht="13.5" thickBot="1">
      <c r="B9" s="23"/>
      <c r="C9" s="23"/>
      <c r="D9" s="23"/>
      <c r="E9" s="23"/>
      <c r="F9" s="23"/>
      <c r="G9" s="23"/>
    </row>
    <row r="10" spans="2:7" ht="12.75">
      <c r="B10" s="1"/>
      <c r="C10" s="2"/>
      <c r="D10" s="2"/>
      <c r="E10" s="2"/>
      <c r="F10" s="2"/>
      <c r="G10" s="3"/>
    </row>
    <row r="11" spans="2:7" ht="13.5" thickBot="1">
      <c r="B11" s="5"/>
      <c r="C11" s="45" t="s">
        <v>39</v>
      </c>
      <c r="D11" s="6"/>
      <c r="E11" s="6"/>
      <c r="F11" s="6"/>
      <c r="G11" s="4"/>
    </row>
    <row r="12" spans="2:7" ht="16.5" thickBot="1">
      <c r="B12" s="28" t="s">
        <v>38</v>
      </c>
      <c r="C12" s="29">
        <v>1</v>
      </c>
      <c r="D12" s="68" t="s">
        <v>26</v>
      </c>
      <c r="E12" s="69"/>
      <c r="F12" s="69"/>
      <c r="G12" s="70"/>
    </row>
    <row r="13" spans="2:7" ht="13.5" thickBot="1">
      <c r="B13" s="47" t="s">
        <v>45</v>
      </c>
      <c r="C13" s="25">
        <f>IF(valuation=0,0,(VLOOKUP(valuation,value,3,TRUE)))</f>
        <v>23.5</v>
      </c>
      <c r="D13" s="50" t="s">
        <v>42</v>
      </c>
      <c r="E13" s="51"/>
      <c r="F13" s="51"/>
      <c r="G13" s="52"/>
    </row>
    <row r="14" spans="2:7" ht="15">
      <c r="B14" s="7"/>
      <c r="C14" s="49" t="s">
        <v>46</v>
      </c>
      <c r="D14" s="15"/>
      <c r="E14" s="14"/>
      <c r="F14" s="14"/>
      <c r="G14" s="4"/>
    </row>
    <row r="15" spans="2:7" ht="13.5" thickBot="1">
      <c r="B15" s="46" t="s">
        <v>42</v>
      </c>
      <c r="C15" s="8"/>
      <c r="D15" s="9"/>
      <c r="E15" s="10"/>
      <c r="F15" s="9"/>
      <c r="G15" s="11"/>
    </row>
    <row r="18" spans="2:7" ht="12.75">
      <c r="B18" s="26" t="s">
        <v>40</v>
      </c>
      <c r="C18" s="27"/>
      <c r="D18" s="27"/>
      <c r="E18" s="27"/>
      <c r="F18" s="27"/>
      <c r="G18" s="27"/>
    </row>
    <row r="19" spans="2:7" ht="12.75" customHeight="1" thickBot="1">
      <c r="B19" s="26"/>
      <c r="C19" s="27"/>
      <c r="D19" s="27"/>
      <c r="E19" s="27"/>
      <c r="F19" s="27"/>
      <c r="G19" s="27"/>
    </row>
    <row r="20" spans="2:7" ht="12.75" customHeight="1" thickBot="1">
      <c r="B20" s="53" t="s">
        <v>37</v>
      </c>
      <c r="C20" s="54"/>
      <c r="D20" s="54"/>
      <c r="E20" s="54"/>
      <c r="F20" s="54"/>
      <c r="G20" s="55"/>
    </row>
    <row r="21" spans="2:7" ht="16.5" customHeight="1">
      <c r="B21" s="12"/>
      <c r="C21" s="12"/>
      <c r="D21" s="12"/>
      <c r="E21" s="12"/>
      <c r="F21" s="12"/>
      <c r="G21" s="12"/>
    </row>
    <row r="22" spans="2:7" ht="12.75">
      <c r="B22" s="58" t="s">
        <v>4</v>
      </c>
      <c r="C22" s="58"/>
      <c r="D22" s="58"/>
      <c r="E22" s="58"/>
      <c r="F22" s="58"/>
      <c r="G22" s="13" t="s">
        <v>5</v>
      </c>
    </row>
    <row r="23" spans="2:7" ht="12.75">
      <c r="B23" s="66" t="s">
        <v>23</v>
      </c>
      <c r="C23" s="67"/>
      <c r="D23" s="67"/>
      <c r="E23" s="67"/>
      <c r="F23" s="67"/>
      <c r="G23" s="21">
        <v>23.5</v>
      </c>
    </row>
    <row r="24" spans="2:7" ht="12.75">
      <c r="B24" s="59" t="s">
        <v>0</v>
      </c>
      <c r="C24" s="60"/>
      <c r="D24" s="60"/>
      <c r="E24" s="60"/>
      <c r="F24" s="60"/>
      <c r="G24" s="18"/>
    </row>
    <row r="25" spans="2:7" ht="12.75">
      <c r="B25" s="61" t="s">
        <v>13</v>
      </c>
      <c r="C25" s="62"/>
      <c r="D25" s="62"/>
      <c r="E25" s="62"/>
      <c r="F25" s="62"/>
      <c r="G25" s="19">
        <v>23.5</v>
      </c>
    </row>
    <row r="26" spans="2:7" ht="12.75">
      <c r="B26" s="56" t="s">
        <v>25</v>
      </c>
      <c r="C26" s="57"/>
      <c r="D26" s="57"/>
      <c r="E26" s="57"/>
      <c r="F26" s="57"/>
      <c r="G26" s="20">
        <v>3.05</v>
      </c>
    </row>
    <row r="27" spans="2:7" ht="12.75">
      <c r="B27" s="59" t="s">
        <v>6</v>
      </c>
      <c r="C27" s="60"/>
      <c r="D27" s="60"/>
      <c r="E27" s="60"/>
      <c r="F27" s="60"/>
      <c r="G27" s="18"/>
    </row>
    <row r="28" spans="2:7" ht="12.75">
      <c r="B28" s="61" t="s">
        <v>20</v>
      </c>
      <c r="C28" s="62"/>
      <c r="D28" s="62"/>
      <c r="E28" s="62"/>
      <c r="F28" s="62"/>
      <c r="G28" s="19">
        <v>69.25</v>
      </c>
    </row>
    <row r="29" spans="2:7" ht="12.75">
      <c r="B29" s="56" t="s">
        <v>8</v>
      </c>
      <c r="C29" s="57"/>
      <c r="D29" s="57"/>
      <c r="E29" s="57"/>
      <c r="F29" s="57"/>
      <c r="G29" s="20">
        <v>14</v>
      </c>
    </row>
    <row r="30" spans="2:7" ht="12.75">
      <c r="B30" s="59" t="s">
        <v>9</v>
      </c>
      <c r="C30" s="60"/>
      <c r="D30" s="60"/>
      <c r="E30" s="60"/>
      <c r="F30" s="60"/>
      <c r="G30" s="18"/>
    </row>
    <row r="31" spans="2:7" ht="12.75">
      <c r="B31" s="61" t="s">
        <v>7</v>
      </c>
      <c r="C31" s="62"/>
      <c r="D31" s="62"/>
      <c r="E31" s="62"/>
      <c r="F31" s="62"/>
      <c r="G31" s="19">
        <v>391.25</v>
      </c>
    </row>
    <row r="32" spans="2:7" ht="12.75">
      <c r="B32" s="56" t="s">
        <v>14</v>
      </c>
      <c r="C32" s="57"/>
      <c r="D32" s="57"/>
      <c r="E32" s="57"/>
      <c r="F32" s="57"/>
      <c r="G32" s="20">
        <v>10.1</v>
      </c>
    </row>
    <row r="33" spans="2:7" ht="12.75">
      <c r="B33" s="59" t="s">
        <v>12</v>
      </c>
      <c r="C33" s="60"/>
      <c r="D33" s="60"/>
      <c r="E33" s="60"/>
      <c r="F33" s="60"/>
      <c r="G33" s="18"/>
    </row>
    <row r="34" spans="2:7" ht="12.75">
      <c r="B34" s="61" t="s">
        <v>10</v>
      </c>
      <c r="C34" s="62"/>
      <c r="D34" s="62"/>
      <c r="E34" s="62"/>
      <c r="F34" s="62"/>
      <c r="G34" s="19">
        <v>643.75</v>
      </c>
    </row>
    <row r="35" spans="2:7" ht="12.75">
      <c r="B35" s="56" t="s">
        <v>11</v>
      </c>
      <c r="C35" s="57"/>
      <c r="D35" s="57"/>
      <c r="E35" s="57"/>
      <c r="F35" s="57"/>
      <c r="G35" s="20">
        <v>7</v>
      </c>
    </row>
    <row r="36" spans="2:7" ht="12.75">
      <c r="B36" s="59" t="s">
        <v>15</v>
      </c>
      <c r="C36" s="60"/>
      <c r="D36" s="60"/>
      <c r="E36" s="60"/>
      <c r="F36" s="60"/>
      <c r="G36" s="18"/>
    </row>
    <row r="37" spans="2:7" ht="12.75">
      <c r="B37" s="61" t="s">
        <v>16</v>
      </c>
      <c r="C37" s="62"/>
      <c r="D37" s="62"/>
      <c r="E37" s="62"/>
      <c r="F37" s="62"/>
      <c r="G37" s="19">
        <v>993.75</v>
      </c>
    </row>
    <row r="38" spans="2:7" ht="12.75">
      <c r="B38" s="56" t="s">
        <v>17</v>
      </c>
      <c r="C38" s="57"/>
      <c r="D38" s="57"/>
      <c r="E38" s="57"/>
      <c r="F38" s="57"/>
      <c r="G38" s="20">
        <v>5.6</v>
      </c>
    </row>
    <row r="39" spans="2:7" ht="12.75">
      <c r="B39" s="59" t="s">
        <v>18</v>
      </c>
      <c r="C39" s="60"/>
      <c r="D39" s="60"/>
      <c r="E39" s="60"/>
      <c r="F39" s="60"/>
      <c r="G39" s="18"/>
    </row>
    <row r="40" spans="2:7" ht="12.75">
      <c r="B40" s="61" t="s">
        <v>19</v>
      </c>
      <c r="C40" s="62"/>
      <c r="D40" s="62"/>
      <c r="E40" s="62"/>
      <c r="F40" s="62"/>
      <c r="G40" s="19">
        <v>3233.75</v>
      </c>
    </row>
    <row r="41" spans="2:7" ht="12.75">
      <c r="B41" s="56" t="s">
        <v>1</v>
      </c>
      <c r="C41" s="57"/>
      <c r="D41" s="57"/>
      <c r="E41" s="57"/>
      <c r="F41" s="57"/>
      <c r="G41" s="20">
        <v>4.75</v>
      </c>
    </row>
    <row r="42" spans="2:7" ht="12.75">
      <c r="B42" s="59" t="s">
        <v>24</v>
      </c>
      <c r="C42" s="60"/>
      <c r="D42" s="60"/>
      <c r="E42" s="60"/>
      <c r="F42" s="60"/>
      <c r="G42" s="18"/>
    </row>
    <row r="43" spans="2:7" ht="12.75">
      <c r="B43" s="61" t="s">
        <v>2</v>
      </c>
      <c r="C43" s="62"/>
      <c r="D43" s="62"/>
      <c r="E43" s="62"/>
      <c r="F43" s="62"/>
      <c r="G43" s="19">
        <v>5608.75</v>
      </c>
    </row>
    <row r="44" spans="2:7" ht="12.75">
      <c r="B44" s="56" t="s">
        <v>3</v>
      </c>
      <c r="C44" s="57"/>
      <c r="D44" s="57"/>
      <c r="E44" s="57"/>
      <c r="F44" s="57"/>
      <c r="G44" s="20">
        <v>3.65</v>
      </c>
    </row>
    <row r="45" spans="2:7" ht="12.75">
      <c r="B45" s="16"/>
      <c r="C45" s="16"/>
      <c r="D45" s="16"/>
      <c r="E45" s="16"/>
      <c r="F45" s="16"/>
      <c r="G45" s="17"/>
    </row>
    <row r="46" spans="2:7" ht="12.75">
      <c r="B46" s="24" t="s">
        <v>27</v>
      </c>
      <c r="C46" s="16"/>
      <c r="D46" s="16"/>
      <c r="E46" s="16"/>
      <c r="F46" s="16"/>
      <c r="G46" s="17"/>
    </row>
    <row r="47" spans="2:7" ht="12.75">
      <c r="B47" s="22" t="s">
        <v>41</v>
      </c>
      <c r="C47" s="16"/>
      <c r="D47" s="16"/>
      <c r="E47" s="16"/>
      <c r="F47" s="16"/>
      <c r="G47" s="17"/>
    </row>
    <row r="48" spans="2:7" ht="12.75">
      <c r="B48" s="22" t="s">
        <v>44</v>
      </c>
      <c r="C48" s="16"/>
      <c r="D48" s="16"/>
      <c r="E48" s="16"/>
      <c r="F48" s="16"/>
      <c r="G48" s="17"/>
    </row>
    <row r="49" spans="2:7" ht="12.75">
      <c r="B49" s="22" t="s">
        <v>28</v>
      </c>
      <c r="C49" s="16"/>
      <c r="D49" s="16"/>
      <c r="E49" s="16"/>
      <c r="F49" s="16"/>
      <c r="G49" s="17"/>
    </row>
    <row r="50" spans="2:7" ht="12.75">
      <c r="B50" s="22" t="s">
        <v>29</v>
      </c>
      <c r="C50" s="16"/>
      <c r="D50" s="16"/>
      <c r="E50" s="16"/>
      <c r="F50" s="16"/>
      <c r="G50" s="17"/>
    </row>
    <row r="51" spans="2:7" ht="12.75">
      <c r="B51" s="22" t="s">
        <v>30</v>
      </c>
      <c r="C51" s="16"/>
      <c r="D51" s="16"/>
      <c r="E51" s="16"/>
      <c r="F51" s="16"/>
      <c r="G51" s="17"/>
    </row>
    <row r="52" spans="2:7" ht="12.75">
      <c r="B52" s="48" t="s">
        <v>47</v>
      </c>
      <c r="C52" s="16"/>
      <c r="D52" s="16"/>
      <c r="E52" s="16"/>
      <c r="F52" s="16"/>
      <c r="G52" s="17"/>
    </row>
    <row r="54" spans="2:7" ht="12.75" hidden="1">
      <c r="B54" s="30">
        <v>1</v>
      </c>
      <c r="C54" s="31"/>
      <c r="D54" s="31">
        <f>IF(valuation_to_nearest_dollar&lt;=500,G23,0)</f>
        <v>23.5</v>
      </c>
      <c r="E54" s="31">
        <f>IF(D54=0,0,50)</f>
        <v>50</v>
      </c>
      <c r="F54" s="32">
        <f aca="true" t="shared" si="0" ref="F54:F61">D54+E54</f>
        <v>73.5</v>
      </c>
      <c r="G54" s="33"/>
    </row>
    <row r="55" spans="2:7" ht="12.75" hidden="1">
      <c r="B55" s="30">
        <v>501</v>
      </c>
      <c r="C55" s="31"/>
      <c r="D55" s="31">
        <f>IF(AND(valuation_to_nearest_dollar&gt;=501,valuation_to_nearest_dollar&lt;=2000),G25+CEILING(((valuation_to_nearest_dollar-500)/100),1)*G26,0)</f>
        <v>0</v>
      </c>
      <c r="E55" s="31">
        <f aca="true" t="shared" si="1" ref="E55:E61">IF(D55=0,0,50)</f>
        <v>0</v>
      </c>
      <c r="F55" s="32">
        <f t="shared" si="0"/>
        <v>0</v>
      </c>
      <c r="G55" s="33"/>
    </row>
    <row r="56" spans="2:7" ht="12.75" hidden="1">
      <c r="B56" s="30">
        <v>2001</v>
      </c>
      <c r="C56" s="31"/>
      <c r="D56" s="31">
        <f>IF(AND(valuation_to_nearest_dollar&gt;=2001,valuation_to_nearest_dollar&lt;=25000),G28+CEILING(((valuation_to_nearest_dollar-2000)/1000),1)*G29,0)</f>
        <v>0</v>
      </c>
      <c r="E56" s="31">
        <f t="shared" si="1"/>
        <v>0</v>
      </c>
      <c r="F56" s="32">
        <f t="shared" si="0"/>
        <v>0</v>
      </c>
      <c r="G56" s="33"/>
    </row>
    <row r="57" spans="2:7" ht="12.75" hidden="1">
      <c r="B57" s="30">
        <v>25001</v>
      </c>
      <c r="C57" s="31"/>
      <c r="D57" s="31">
        <f>IF(AND(valuation_to_nearest_dollar&gt;=25001,valuation_to_nearest_dollar&lt;=50000),G31+CEILING(((valuation_to_nearest_dollar-25000)/1000),1)*G32,0)</f>
        <v>0</v>
      </c>
      <c r="E57" s="31">
        <f t="shared" si="1"/>
        <v>0</v>
      </c>
      <c r="F57" s="32">
        <f t="shared" si="0"/>
        <v>0</v>
      </c>
      <c r="G57" s="33"/>
    </row>
    <row r="58" spans="2:7" ht="12.75" hidden="1">
      <c r="B58" s="30">
        <v>50001</v>
      </c>
      <c r="C58" s="31"/>
      <c r="D58" s="31">
        <f>IF(AND(valuation_to_nearest_dollar&gt;=50001,valuation_to_nearest_dollar&lt;=100000),G34+CEILING(((valuation_to_nearest_dollar-50000)/1000),1)*G35,0)</f>
        <v>0</v>
      </c>
      <c r="E58" s="31">
        <f t="shared" si="1"/>
        <v>0</v>
      </c>
      <c r="F58" s="32">
        <f t="shared" si="0"/>
        <v>0</v>
      </c>
      <c r="G58" s="33"/>
    </row>
    <row r="59" spans="2:7" ht="12.75" hidden="1">
      <c r="B59" s="30">
        <v>100001</v>
      </c>
      <c r="C59" s="31"/>
      <c r="D59" s="31">
        <f>IF(AND(valuation_to_nearest_dollar&gt;=100001,valuation_to_nearest_dollar&lt;=500000),G37+CEILING(((valuation_to_nearest_dollar-100000)/1000),1)*G38,0)</f>
        <v>0</v>
      </c>
      <c r="E59" s="31">
        <f t="shared" si="1"/>
        <v>0</v>
      </c>
      <c r="F59" s="32">
        <f t="shared" si="0"/>
        <v>0</v>
      </c>
      <c r="G59" s="33"/>
    </row>
    <row r="60" spans="2:7" ht="12.75" hidden="1">
      <c r="B60" s="30">
        <v>500001</v>
      </c>
      <c r="C60" s="31"/>
      <c r="D60" s="31">
        <f>IF(AND(valuation_to_nearest_dollar&gt;=500001,valuation_to_nearest_dollar&lt;=1000000),G40+CEILING(((valuation_to_nearest_dollar-500000)/1000),1)*G41,0)</f>
        <v>0</v>
      </c>
      <c r="E60" s="31">
        <f t="shared" si="1"/>
        <v>0</v>
      </c>
      <c r="F60" s="32">
        <f t="shared" si="0"/>
        <v>0</v>
      </c>
      <c r="G60" s="33"/>
    </row>
    <row r="61" spans="2:7" ht="12.75" hidden="1">
      <c r="B61" s="34">
        <v>1000001</v>
      </c>
      <c r="C61" s="31"/>
      <c r="D61" s="35">
        <f>IF(valuation_to_nearest_dollar&gt;=1000001,G43+CEILING(((valuation_to_nearest_dollar-1000000)/1000),1)*G44,0)</f>
        <v>0</v>
      </c>
      <c r="E61" s="35">
        <f t="shared" si="1"/>
        <v>0</v>
      </c>
      <c r="F61" s="36">
        <f t="shared" si="0"/>
        <v>0</v>
      </c>
      <c r="G61" s="37"/>
    </row>
    <row r="62" spans="2:7" ht="13.5" hidden="1" thickBot="1">
      <c r="B62" s="38" t="s">
        <v>35</v>
      </c>
      <c r="C62" s="39">
        <f>ROUNDUP(valuation,0)</f>
        <v>1</v>
      </c>
      <c r="D62" s="40" t="s">
        <v>31</v>
      </c>
      <c r="E62" s="41" t="s">
        <v>32</v>
      </c>
      <c r="F62" s="40" t="s">
        <v>21</v>
      </c>
      <c r="G62" s="33"/>
    </row>
    <row r="63" spans="2:7" ht="13.5" hidden="1" thickBot="1">
      <c r="B63" s="42" t="s">
        <v>36</v>
      </c>
      <c r="C63" s="43" t="s">
        <v>33</v>
      </c>
      <c r="D63" s="43" t="s">
        <v>34</v>
      </c>
      <c r="E63" s="43" t="s">
        <v>34</v>
      </c>
      <c r="F63" s="43" t="s">
        <v>22</v>
      </c>
      <c r="G63" s="44"/>
    </row>
    <row r="64" ht="12.75" hidden="1"/>
  </sheetData>
  <sheetProtection/>
  <mergeCells count="28">
    <mergeCell ref="A1:G1"/>
    <mergeCell ref="B34:F34"/>
    <mergeCell ref="B32:F32"/>
    <mergeCell ref="B24:F24"/>
    <mergeCell ref="B26:F26"/>
    <mergeCell ref="B2:G8"/>
    <mergeCell ref="B23:F23"/>
    <mergeCell ref="B25:F25"/>
    <mergeCell ref="D12:G12"/>
    <mergeCell ref="B28:F28"/>
    <mergeCell ref="B29:F29"/>
    <mergeCell ref="B39:F39"/>
    <mergeCell ref="B41:F41"/>
    <mergeCell ref="B35:F35"/>
    <mergeCell ref="B36:F36"/>
    <mergeCell ref="B37:F37"/>
    <mergeCell ref="B38:F38"/>
    <mergeCell ref="B40:F40"/>
    <mergeCell ref="D13:G13"/>
    <mergeCell ref="B20:G20"/>
    <mergeCell ref="B44:F44"/>
    <mergeCell ref="B22:F22"/>
    <mergeCell ref="B42:F42"/>
    <mergeCell ref="B43:F43"/>
    <mergeCell ref="B30:F30"/>
    <mergeCell ref="B31:F31"/>
    <mergeCell ref="B33:F33"/>
    <mergeCell ref="B27:F27"/>
  </mergeCells>
  <printOptions horizontalCentered="1" verticalCentered="1"/>
  <pageMargins left="0.5" right="0.5" top="0.75" bottom="0.5" header="0.25" footer="0.25"/>
  <pageSetup horizontalDpi="600" verticalDpi="600" orientation="portrait" scale="90" r:id="rId2"/>
  <headerFooter alignWithMargins="0">
    <oddHeader>&amp;C&amp;"Arial Black,Bold"Department of Building Safety 
City of North Liberty Iowa</oddHeader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 Palmer</cp:lastModifiedBy>
  <cp:lastPrinted>2014-01-07T13:25:40Z</cp:lastPrinted>
  <dcterms:created xsi:type="dcterms:W3CDTF">1999-04-21T16:55:55Z</dcterms:created>
  <dcterms:modified xsi:type="dcterms:W3CDTF">2014-01-07T13:25:51Z</dcterms:modified>
  <cp:category/>
  <cp:version/>
  <cp:contentType/>
  <cp:contentStatus/>
</cp:coreProperties>
</file>